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" sheetId="9" r:id="rId1"/>
  </sheets>
  <definedNames>
    <definedName name="_xlnm._FilterDatabase" localSheetId="0" hidden="1">Форма!$A$5:$H$122</definedName>
    <definedName name="_xlnm.Print_Titles" localSheetId="0">Форма!$3:$5</definedName>
  </definedNames>
  <calcPr calcId="145621"/>
</workbook>
</file>

<file path=xl/calcChain.xml><?xml version="1.0" encoding="utf-8"?>
<calcChain xmlns="http://schemas.openxmlformats.org/spreadsheetml/2006/main">
  <c r="E121" i="9" l="1"/>
  <c r="F121" i="9"/>
  <c r="E103" i="9"/>
  <c r="F103" i="9"/>
  <c r="E101" i="9"/>
  <c r="F101" i="9"/>
  <c r="E84" i="9"/>
  <c r="F84" i="9"/>
  <c r="E66" i="9"/>
  <c r="F66" i="9"/>
  <c r="E55" i="9"/>
  <c r="F55" i="9"/>
  <c r="E43" i="9"/>
  <c r="F43" i="9"/>
  <c r="E24" i="9"/>
  <c r="F24" i="9"/>
  <c r="G119" i="9"/>
  <c r="G118" i="9"/>
  <c r="G117" i="9"/>
  <c r="G116" i="9"/>
  <c r="G115" i="9"/>
  <c r="G114" i="9"/>
  <c r="G112" i="9"/>
  <c r="G111" i="9"/>
  <c r="G110" i="9"/>
  <c r="G109" i="9"/>
  <c r="G108" i="9"/>
  <c r="G104" i="9"/>
  <c r="G100" i="9"/>
  <c r="G99" i="9"/>
  <c r="G97" i="9"/>
  <c r="G95" i="9"/>
  <c r="G91" i="9"/>
  <c r="G83" i="9"/>
  <c r="G82" i="9"/>
  <c r="G80" i="9"/>
  <c r="G79" i="9"/>
  <c r="G77" i="9"/>
  <c r="G75" i="9"/>
  <c r="G73" i="9"/>
  <c r="G67" i="9"/>
  <c r="G65" i="9"/>
  <c r="G64" i="9"/>
  <c r="G63" i="9"/>
  <c r="G62" i="9"/>
  <c r="G59" i="9"/>
  <c r="G58" i="9"/>
  <c r="G57" i="9"/>
  <c r="G56" i="9"/>
  <c r="G54" i="9"/>
  <c r="G52" i="9"/>
  <c r="G50" i="9"/>
  <c r="G47" i="9"/>
  <c r="G44" i="9"/>
  <c r="G42" i="9"/>
  <c r="G40" i="9"/>
  <c r="G39" i="9"/>
  <c r="G37" i="9"/>
  <c r="G36" i="9"/>
  <c r="G34" i="9"/>
  <c r="G33" i="9"/>
  <c r="G31" i="9"/>
  <c r="G30" i="9"/>
  <c r="G28" i="9"/>
  <c r="G26" i="9"/>
  <c r="G25" i="9"/>
  <c r="G23" i="9"/>
  <c r="G14" i="9"/>
  <c r="G11" i="9"/>
  <c r="G120" i="9"/>
  <c r="G113" i="9"/>
  <c r="G107" i="9"/>
  <c r="G106" i="9"/>
  <c r="G105" i="9"/>
  <c r="G102" i="9"/>
  <c r="G103" i="9" s="1"/>
  <c r="G98" i="9"/>
  <c r="G96" i="9"/>
  <c r="G94" i="9"/>
  <c r="G93" i="9"/>
  <c r="G92" i="9"/>
  <c r="G90" i="9"/>
  <c r="G89" i="9"/>
  <c r="G88" i="9"/>
  <c r="G87" i="9"/>
  <c r="G86" i="9"/>
  <c r="G85" i="9"/>
  <c r="G81" i="9"/>
  <c r="G78" i="9"/>
  <c r="G76" i="9"/>
  <c r="G74" i="9"/>
  <c r="G72" i="9"/>
  <c r="G71" i="9"/>
  <c r="G70" i="9"/>
  <c r="G69" i="9"/>
  <c r="G68" i="9"/>
  <c r="G61" i="9"/>
  <c r="G60" i="9"/>
  <c r="G53" i="9"/>
  <c r="G51" i="9"/>
  <c r="G49" i="9"/>
  <c r="G48" i="9"/>
  <c r="G46" i="9"/>
  <c r="G45" i="9"/>
  <c r="G41" i="9"/>
  <c r="G38" i="9"/>
  <c r="G35" i="9"/>
  <c r="G32" i="9"/>
  <c r="G29" i="9"/>
  <c r="G27" i="9"/>
  <c r="G22" i="9"/>
  <c r="G21" i="9"/>
  <c r="G20" i="9"/>
  <c r="G19" i="9"/>
  <c r="G18" i="9"/>
  <c r="G17" i="9"/>
  <c r="G16" i="9"/>
  <c r="G15" i="9"/>
  <c r="G13" i="9"/>
  <c r="G12" i="9"/>
  <c r="G10" i="9"/>
  <c r="G9" i="9"/>
  <c r="G8" i="9"/>
  <c r="G7" i="9"/>
  <c r="G6" i="9"/>
  <c r="H7" i="9"/>
  <c r="H8" i="9"/>
  <c r="H9" i="9"/>
  <c r="H10" i="9"/>
  <c r="H12" i="9"/>
  <c r="H13" i="9"/>
  <c r="H15" i="9"/>
  <c r="H16" i="9"/>
  <c r="H17" i="9"/>
  <c r="H18" i="9"/>
  <c r="H19" i="9"/>
  <c r="H20" i="9"/>
  <c r="H21" i="9"/>
  <c r="H22" i="9"/>
  <c r="H27" i="9"/>
  <c r="H29" i="9"/>
  <c r="H32" i="9"/>
  <c r="H35" i="9"/>
  <c r="H38" i="9"/>
  <c r="H41" i="9"/>
  <c r="H45" i="9"/>
  <c r="H46" i="9"/>
  <c r="H48" i="9"/>
  <c r="H49" i="9"/>
  <c r="H51" i="9"/>
  <c r="H53" i="9"/>
  <c r="H60" i="9"/>
  <c r="H61" i="9"/>
  <c r="H68" i="9"/>
  <c r="H69" i="9"/>
  <c r="H70" i="9"/>
  <c r="H71" i="9"/>
  <c r="H72" i="9"/>
  <c r="H74" i="9"/>
  <c r="H76" i="9"/>
  <c r="H78" i="9"/>
  <c r="H81" i="9"/>
  <c r="H85" i="9"/>
  <c r="H86" i="9"/>
  <c r="H87" i="9"/>
  <c r="H88" i="9"/>
  <c r="H89" i="9"/>
  <c r="H90" i="9"/>
  <c r="H92" i="9"/>
  <c r="H93" i="9"/>
  <c r="H94" i="9"/>
  <c r="H96" i="9"/>
  <c r="H98" i="9"/>
  <c r="H102" i="9"/>
  <c r="H103" i="9" s="1"/>
  <c r="H105" i="9"/>
  <c r="H106" i="9"/>
  <c r="H107" i="9"/>
  <c r="H113" i="9"/>
  <c r="H120" i="9"/>
  <c r="H6" i="9"/>
  <c r="H24" i="9" l="1"/>
  <c r="H66" i="9"/>
  <c r="H121" i="9"/>
  <c r="H101" i="9"/>
  <c r="G24" i="9"/>
  <c r="G101" i="9"/>
  <c r="G43" i="9"/>
  <c r="G55" i="9"/>
  <c r="G121" i="9"/>
  <c r="F122" i="9"/>
  <c r="H84" i="9"/>
  <c r="H55" i="9"/>
  <c r="H43" i="9"/>
  <c r="G66" i="9"/>
  <c r="G84" i="9"/>
  <c r="E122" i="9"/>
  <c r="G122" i="9" l="1"/>
  <c r="H122" i="9"/>
</calcChain>
</file>

<file path=xl/sharedStrings.xml><?xml version="1.0" encoding="utf-8"?>
<sst xmlns="http://schemas.openxmlformats.org/spreadsheetml/2006/main" count="270" uniqueCount="74">
  <si>
    <t>рублей</t>
  </si>
  <si>
    <t>01</t>
  </si>
  <si>
    <t>03</t>
  </si>
  <si>
    <t>Непрограммная деятельность</t>
  </si>
  <si>
    <t>100</t>
  </si>
  <si>
    <t>200</t>
  </si>
  <si>
    <t>Иные бюджетные ассигнования</t>
  </si>
  <si>
    <t>800</t>
  </si>
  <si>
    <t>02</t>
  </si>
  <si>
    <t>04</t>
  </si>
  <si>
    <t>10</t>
  </si>
  <si>
    <t>Социальное обеспечение и иные выплаты населению</t>
  </si>
  <si>
    <t>300</t>
  </si>
  <si>
    <t>13</t>
  </si>
  <si>
    <t>Предоставление субсидий бюджетным, автономным учреждениям и иным некоммерческим организациям</t>
  </si>
  <si>
    <t>600</t>
  </si>
  <si>
    <t>Межбюджетные трансферты</t>
  </si>
  <si>
    <t>500</t>
  </si>
  <si>
    <t>06</t>
  </si>
  <si>
    <t>07</t>
  </si>
  <si>
    <t>05</t>
  </si>
  <si>
    <t>09</t>
  </si>
  <si>
    <t>08</t>
  </si>
  <si>
    <t>400</t>
  </si>
  <si>
    <t>14</t>
  </si>
  <si>
    <t>12</t>
  </si>
  <si>
    <t>11</t>
  </si>
  <si>
    <t>700</t>
  </si>
  <si>
    <t>Утверждено № 1917-01-ЗМО от 28.10.2015 (на 2015 год)</t>
  </si>
  <si>
    <t>Общий итог</t>
  </si>
  <si>
    <t>100 Итог</t>
  </si>
  <si>
    <t>200 Итог</t>
  </si>
  <si>
    <t>300 Итог</t>
  </si>
  <si>
    <t>400 Итог</t>
  </si>
  <si>
    <t>500 Итог</t>
  </si>
  <si>
    <t>600 Итог</t>
  </si>
  <si>
    <t>700 Итог</t>
  </si>
  <si>
    <t>800 Итог</t>
  </si>
  <si>
    <t>15</t>
  </si>
  <si>
    <t>16</t>
  </si>
  <si>
    <t>17</t>
  </si>
  <si>
    <t>99</t>
  </si>
  <si>
    <t>Направление расходов</t>
  </si>
  <si>
    <t>в том числе:</t>
  </si>
  <si>
    <t>Всего  бюджетных ассигнований</t>
  </si>
  <si>
    <t xml:space="preserve"> на исполнение действующих обязательств</t>
  </si>
  <si>
    <t xml:space="preserve"> на исполнение принимаемых обязательств</t>
  </si>
  <si>
    <t>Проект закона об областном бюджете на 2016 год</t>
  </si>
  <si>
    <t>Наименование государственной программы (непрограммная деятельность)</t>
  </si>
  <si>
    <t>Результаты распределения бюджетных ассигнований на исполнение действующих и принимаемых обязательств в разрезе государственных программ Мурманской области и непрограммных направлений деятельности</t>
  </si>
  <si>
    <t>Расходы на выплаты персоналу в целях обеспечения выполнения функций государственными органами, казенными учреждениями</t>
  </si>
  <si>
    <t>Закупка товаров, работ и услуг для обеспечения государственных нужд</t>
  </si>
  <si>
    <t>Общий объем расходов бюджета</t>
  </si>
  <si>
    <t>Итого:</t>
  </si>
  <si>
    <t>х</t>
  </si>
  <si>
    <t>Капитальные вложения в объекты государственной собственности</t>
  </si>
  <si>
    <t>Обслуживание государственного  долга</t>
  </si>
  <si>
    <t>Государственная программа "Развитие здравоохранения"</t>
  </si>
  <si>
    <t>Государственная программа "Развитие образования"</t>
  </si>
  <si>
    <t>Государственная программа "Социальная поддержка граждан"</t>
  </si>
  <si>
    <t>Государственная программа "Развитие физической культуры и спорта"</t>
  </si>
  <si>
    <t>Государственная программа "Развитие культуры и сохранение культурного наследия региона"</t>
  </si>
  <si>
    <t>Государственная программа "Управление развитием регионального рынка труда"</t>
  </si>
  <si>
    <t>Государственная программа "Обеспечение комфортной среды проживания населения региона"</t>
  </si>
  <si>
    <t>Государственная программа "Обеспечение общественного порядка и безопасности населения региона"</t>
  </si>
  <si>
    <t>Государственная программа "Охрана окружающей среды и воспроизводство природных ресурсов"</t>
  </si>
  <si>
    <t>Государственная программа "Развитие сельского хозяйства и регулирования рынков сельскохозяйственной продукции, сырья и продовольствия"</t>
  </si>
  <si>
    <t>Государственная программа "Развитие рыбохозяйственного комплекса"</t>
  </si>
  <si>
    <t>Государственная программа "Развитие транспортной системы"</t>
  </si>
  <si>
    <t>Государственная программа "Энергоэффективность и развитие энергетики"</t>
  </si>
  <si>
    <t>Государственная программа "Развитие экономического потенциала и формирование благоприятного предпринимательского климата"</t>
  </si>
  <si>
    <t>Государственная программа "Информационное общество"</t>
  </si>
  <si>
    <t>Государственная программа "Управление региональными финансами, создание условий для эффективного и ответственного управления муниципальными финансами"</t>
  </si>
  <si>
    <t>Государственная программа "Государственное управление и гражданское общество"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</si>
</sst>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2" fillId="0" borderId="0">
      <alignment vertical="top" wrapText="1"/>
    </xf>
  </cellStyleXfs>
  <cellXfs count="32">
    <xf numFmtId="0" fontId="0" fillId="0" borderId="0" xfId="0" applyFont="1" applyFill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24"/>
  <sheetViews>
    <sheetView tabSelected="1" view="pageBreakPreview" topLeftCell="I12" zoomScale="83" zoomScaleNormal="100" zoomScaleSheetLayoutView="83" workbookViewId="0">
      <selection activeCell="X17" sqref="X17"/>
    </sheetView>
  </sheetViews>
  <sheetFormatPr defaultRowHeight="12.75" x14ac:dyDescent="0.2"/>
  <cols>
    <col min="1" max="1" width="8.33203125" style="6" hidden="1" customWidth="1"/>
    <col min="2" max="2" width="8.1640625" style="6" hidden="1" customWidth="1"/>
    <col min="3" max="3" width="19.5" style="6" customWidth="1"/>
    <col min="4" max="4" width="35" style="6" customWidth="1"/>
    <col min="5" max="8" width="20" style="6" customWidth="1"/>
    <col min="9" max="16384" width="9.33203125" style="6"/>
  </cols>
  <sheetData>
    <row r="1" spans="1:8" ht="55.5" customHeight="1" x14ac:dyDescent="0.2">
      <c r="A1" s="28" t="s">
        <v>49</v>
      </c>
      <c r="B1" s="28"/>
      <c r="C1" s="28"/>
      <c r="D1" s="28"/>
      <c r="E1" s="28"/>
      <c r="F1" s="28"/>
      <c r="G1" s="28"/>
      <c r="H1" s="28"/>
    </row>
    <row r="2" spans="1:8" ht="15.75" customHeight="1" x14ac:dyDescent="0.2">
      <c r="A2" s="5"/>
      <c r="B2" s="5"/>
      <c r="C2" s="5"/>
      <c r="D2" s="5"/>
      <c r="E2" s="5"/>
      <c r="F2" s="5"/>
      <c r="G2" s="5"/>
      <c r="H2" s="15" t="s">
        <v>0</v>
      </c>
    </row>
    <row r="3" spans="1:8" ht="21" customHeight="1" x14ac:dyDescent="0.2">
      <c r="A3" s="9" t="s">
        <v>42</v>
      </c>
      <c r="B3" s="9" t="s">
        <v>48</v>
      </c>
      <c r="C3" s="9" t="s">
        <v>42</v>
      </c>
      <c r="D3" s="9" t="s">
        <v>48</v>
      </c>
      <c r="E3" s="9" t="s">
        <v>28</v>
      </c>
      <c r="F3" s="9" t="s">
        <v>47</v>
      </c>
      <c r="G3" s="9"/>
      <c r="H3" s="9"/>
    </row>
    <row r="4" spans="1:8" ht="12.75" customHeight="1" x14ac:dyDescent="0.2">
      <c r="A4" s="9"/>
      <c r="B4" s="9"/>
      <c r="C4" s="9"/>
      <c r="D4" s="9"/>
      <c r="E4" s="9"/>
      <c r="F4" s="9" t="s">
        <v>44</v>
      </c>
      <c r="G4" s="10" t="s">
        <v>43</v>
      </c>
      <c r="H4" s="10"/>
    </row>
    <row r="5" spans="1:8" ht="47.25" customHeight="1" x14ac:dyDescent="0.2">
      <c r="A5" s="9"/>
      <c r="B5" s="9"/>
      <c r="C5" s="9"/>
      <c r="D5" s="9"/>
      <c r="E5" s="9"/>
      <c r="F5" s="9"/>
      <c r="G5" s="11" t="s">
        <v>45</v>
      </c>
      <c r="H5" s="11" t="s">
        <v>46</v>
      </c>
    </row>
    <row r="6" spans="1:8" s="2" customFormat="1" ht="25.5" x14ac:dyDescent="0.2">
      <c r="A6" s="4" t="s">
        <v>4</v>
      </c>
      <c r="B6" s="4" t="s">
        <v>1</v>
      </c>
      <c r="C6" s="20" t="s">
        <v>50</v>
      </c>
      <c r="D6" s="3" t="s">
        <v>57</v>
      </c>
      <c r="E6" s="16">
        <v>157644934.45999998</v>
      </c>
      <c r="F6" s="16">
        <v>166815927.96000001</v>
      </c>
      <c r="G6" s="24">
        <f>E6</f>
        <v>157644934.45999998</v>
      </c>
      <c r="H6" s="24">
        <f>F6-E6</f>
        <v>9170993.5000000298</v>
      </c>
    </row>
    <row r="7" spans="1:8" s="2" customFormat="1" ht="25.5" x14ac:dyDescent="0.2">
      <c r="A7" s="4"/>
      <c r="B7" s="4" t="s">
        <v>8</v>
      </c>
      <c r="C7" s="18"/>
      <c r="D7" s="3" t="s">
        <v>58</v>
      </c>
      <c r="E7" s="16">
        <v>104248396.62</v>
      </c>
      <c r="F7" s="16">
        <v>105369336.11</v>
      </c>
      <c r="G7" s="24">
        <f t="shared" ref="G7:G10" si="0">E7</f>
        <v>104248396.62</v>
      </c>
      <c r="H7" s="24">
        <f t="shared" ref="H7:H70" si="1">F7-E7</f>
        <v>1120939.4899999946</v>
      </c>
    </row>
    <row r="8" spans="1:8" s="2" customFormat="1" ht="25.5" x14ac:dyDescent="0.2">
      <c r="A8" s="4"/>
      <c r="B8" s="4" t="s">
        <v>2</v>
      </c>
      <c r="C8" s="18"/>
      <c r="D8" s="3" t="s">
        <v>59</v>
      </c>
      <c r="E8" s="16">
        <v>437670282.57999998</v>
      </c>
      <c r="F8" s="16">
        <v>473556800</v>
      </c>
      <c r="G8" s="24">
        <f t="shared" si="0"/>
        <v>437670282.57999998</v>
      </c>
      <c r="H8" s="24">
        <f t="shared" si="1"/>
        <v>35886517.420000017</v>
      </c>
    </row>
    <row r="9" spans="1:8" s="2" customFormat="1" ht="38.25" x14ac:dyDescent="0.2">
      <c r="A9" s="4"/>
      <c r="B9" s="4" t="s">
        <v>9</v>
      </c>
      <c r="C9" s="18"/>
      <c r="D9" s="3" t="s">
        <v>60</v>
      </c>
      <c r="E9" s="16">
        <v>20893708.489999998</v>
      </c>
      <c r="F9" s="16">
        <v>21934037</v>
      </c>
      <c r="G9" s="24">
        <f t="shared" si="0"/>
        <v>20893708.489999998</v>
      </c>
      <c r="H9" s="24">
        <f t="shared" si="1"/>
        <v>1040328.5100000016</v>
      </c>
    </row>
    <row r="10" spans="1:8" s="2" customFormat="1" ht="38.25" x14ac:dyDescent="0.2">
      <c r="A10" s="4"/>
      <c r="B10" s="4" t="s">
        <v>20</v>
      </c>
      <c r="C10" s="18"/>
      <c r="D10" s="3" t="s">
        <v>61</v>
      </c>
      <c r="E10" s="16">
        <v>23115416</v>
      </c>
      <c r="F10" s="16">
        <v>24137138.34</v>
      </c>
      <c r="G10" s="24">
        <f t="shared" si="0"/>
        <v>23115416</v>
      </c>
      <c r="H10" s="24">
        <f t="shared" si="1"/>
        <v>1021722.3399999999</v>
      </c>
    </row>
    <row r="11" spans="1:8" ht="38.25" x14ac:dyDescent="0.2">
      <c r="A11" s="7"/>
      <c r="B11" s="7" t="s">
        <v>18</v>
      </c>
      <c r="C11" s="18"/>
      <c r="D11" s="29" t="s">
        <v>62</v>
      </c>
      <c r="E11" s="17">
        <v>48129589.460000001</v>
      </c>
      <c r="F11" s="17">
        <v>45755732</v>
      </c>
      <c r="G11" s="25">
        <f>F11</f>
        <v>45755732</v>
      </c>
      <c r="H11" s="25">
        <v>0</v>
      </c>
    </row>
    <row r="12" spans="1:8" s="2" customFormat="1" ht="38.25" x14ac:dyDescent="0.2">
      <c r="A12" s="4"/>
      <c r="B12" s="4" t="s">
        <v>19</v>
      </c>
      <c r="C12" s="18"/>
      <c r="D12" s="3" t="s">
        <v>63</v>
      </c>
      <c r="E12" s="16">
        <v>105017001.75</v>
      </c>
      <c r="F12" s="16">
        <v>112757841</v>
      </c>
      <c r="G12" s="24">
        <f t="shared" ref="G12:G13" si="2">E12</f>
        <v>105017001.75</v>
      </c>
      <c r="H12" s="24">
        <f t="shared" si="1"/>
        <v>7740839.25</v>
      </c>
    </row>
    <row r="13" spans="1:8" s="2" customFormat="1" ht="51" x14ac:dyDescent="0.2">
      <c r="A13" s="4"/>
      <c r="B13" s="4" t="s">
        <v>22</v>
      </c>
      <c r="C13" s="18"/>
      <c r="D13" s="3" t="s">
        <v>64</v>
      </c>
      <c r="E13" s="16">
        <v>1079354820.78</v>
      </c>
      <c r="F13" s="16">
        <v>1102586693.3200002</v>
      </c>
      <c r="G13" s="24">
        <f t="shared" si="2"/>
        <v>1079354820.78</v>
      </c>
      <c r="H13" s="24">
        <f t="shared" si="1"/>
        <v>23231872.5400002</v>
      </c>
    </row>
    <row r="14" spans="1:8" ht="51" x14ac:dyDescent="0.2">
      <c r="A14" s="7"/>
      <c r="B14" s="7" t="s">
        <v>21</v>
      </c>
      <c r="C14" s="18"/>
      <c r="D14" s="29" t="s">
        <v>65</v>
      </c>
      <c r="E14" s="17">
        <v>180493591.03999999</v>
      </c>
      <c r="F14" s="17">
        <v>175464930.31</v>
      </c>
      <c r="G14" s="25">
        <f>F14</f>
        <v>175464930.31</v>
      </c>
      <c r="H14" s="25">
        <v>0</v>
      </c>
    </row>
    <row r="15" spans="1:8" s="2" customFormat="1" ht="63.75" x14ac:dyDescent="0.2">
      <c r="A15" s="4"/>
      <c r="B15" s="4" t="s">
        <v>10</v>
      </c>
      <c r="C15" s="18"/>
      <c r="D15" s="3" t="s">
        <v>66</v>
      </c>
      <c r="E15" s="16">
        <v>53479522.650000006</v>
      </c>
      <c r="F15" s="16">
        <v>56381932</v>
      </c>
      <c r="G15" s="24">
        <f t="shared" ref="G15:G22" si="3">E15</f>
        <v>53479522.650000006</v>
      </c>
      <c r="H15" s="24">
        <f t="shared" si="1"/>
        <v>2902409.349999994</v>
      </c>
    </row>
    <row r="16" spans="1:8" s="2" customFormat="1" ht="38.25" x14ac:dyDescent="0.2">
      <c r="A16" s="4"/>
      <c r="B16" s="4" t="s">
        <v>26</v>
      </c>
      <c r="C16" s="18"/>
      <c r="D16" s="3" t="s">
        <v>67</v>
      </c>
      <c r="E16" s="16">
        <v>17977999.100000001</v>
      </c>
      <c r="F16" s="16">
        <v>18038219</v>
      </c>
      <c r="G16" s="24">
        <f t="shared" si="3"/>
        <v>17977999.100000001</v>
      </c>
      <c r="H16" s="24">
        <f t="shared" si="1"/>
        <v>60219.89999999851</v>
      </c>
    </row>
    <row r="17" spans="1:8" s="2" customFormat="1" ht="25.5" x14ac:dyDescent="0.2">
      <c r="A17" s="4"/>
      <c r="B17" s="4" t="s">
        <v>25</v>
      </c>
      <c r="C17" s="18"/>
      <c r="D17" s="3" t="s">
        <v>68</v>
      </c>
      <c r="E17" s="16">
        <v>102742709.72999999</v>
      </c>
      <c r="F17" s="16">
        <v>106375235.72</v>
      </c>
      <c r="G17" s="24">
        <f t="shared" si="3"/>
        <v>102742709.72999999</v>
      </c>
      <c r="H17" s="24">
        <f t="shared" si="1"/>
        <v>3632525.9900000095</v>
      </c>
    </row>
    <row r="18" spans="1:8" s="2" customFormat="1" ht="38.25" x14ac:dyDescent="0.2">
      <c r="A18" s="4"/>
      <c r="B18" s="4" t="s">
        <v>13</v>
      </c>
      <c r="C18" s="18"/>
      <c r="D18" s="3" t="s">
        <v>69</v>
      </c>
      <c r="E18" s="16">
        <v>41718540.850000001</v>
      </c>
      <c r="F18" s="16">
        <v>43572854</v>
      </c>
      <c r="G18" s="24">
        <f t="shared" si="3"/>
        <v>41718540.850000001</v>
      </c>
      <c r="H18" s="24">
        <f t="shared" si="1"/>
        <v>1854313.1499999985</v>
      </c>
    </row>
    <row r="19" spans="1:8" s="2" customFormat="1" ht="63.75" x14ac:dyDescent="0.2">
      <c r="A19" s="4"/>
      <c r="B19" s="4" t="s">
        <v>24</v>
      </c>
      <c r="C19" s="18"/>
      <c r="D19" s="3" t="s">
        <v>70</v>
      </c>
      <c r="E19" s="16">
        <v>132831967.55</v>
      </c>
      <c r="F19" s="16">
        <v>137661798.44999999</v>
      </c>
      <c r="G19" s="24">
        <f t="shared" si="3"/>
        <v>132831967.55</v>
      </c>
      <c r="H19" s="24">
        <f t="shared" si="1"/>
        <v>4829830.8999999911</v>
      </c>
    </row>
    <row r="20" spans="1:8" s="2" customFormat="1" ht="25.5" x14ac:dyDescent="0.2">
      <c r="A20" s="4"/>
      <c r="B20" s="4" t="s">
        <v>38</v>
      </c>
      <c r="C20" s="18"/>
      <c r="D20" s="3" t="s">
        <v>71</v>
      </c>
      <c r="E20" s="16">
        <v>91152853.730000004</v>
      </c>
      <c r="F20" s="16">
        <v>97300784</v>
      </c>
      <c r="G20" s="24">
        <f t="shared" si="3"/>
        <v>91152853.730000004</v>
      </c>
      <c r="H20" s="24">
        <f t="shared" si="1"/>
        <v>6147930.2699999958</v>
      </c>
    </row>
    <row r="21" spans="1:8" s="2" customFormat="1" ht="76.5" x14ac:dyDescent="0.2">
      <c r="A21" s="4"/>
      <c r="B21" s="4" t="s">
        <v>39</v>
      </c>
      <c r="C21" s="18"/>
      <c r="D21" s="3" t="s">
        <v>72</v>
      </c>
      <c r="E21" s="16">
        <v>149989584.11000001</v>
      </c>
      <c r="F21" s="16">
        <v>163590144</v>
      </c>
      <c r="G21" s="24">
        <f t="shared" si="3"/>
        <v>149989584.11000001</v>
      </c>
      <c r="H21" s="24">
        <f t="shared" si="1"/>
        <v>13600559.889999986</v>
      </c>
    </row>
    <row r="22" spans="1:8" s="2" customFormat="1" ht="38.25" x14ac:dyDescent="0.2">
      <c r="A22" s="4"/>
      <c r="B22" s="4" t="s">
        <v>40</v>
      </c>
      <c r="C22" s="18"/>
      <c r="D22" s="3" t="s">
        <v>73</v>
      </c>
      <c r="E22" s="16">
        <v>389323047</v>
      </c>
      <c r="F22" s="16">
        <v>410410839.02999997</v>
      </c>
      <c r="G22" s="24">
        <f t="shared" si="3"/>
        <v>389323047</v>
      </c>
      <c r="H22" s="24">
        <f t="shared" si="1"/>
        <v>21087792.029999971</v>
      </c>
    </row>
    <row r="23" spans="1:8" x14ac:dyDescent="0.2">
      <c r="A23" s="7"/>
      <c r="B23" s="7" t="s">
        <v>41</v>
      </c>
      <c r="C23" s="19"/>
      <c r="D23" s="3" t="s">
        <v>3</v>
      </c>
      <c r="E23" s="17">
        <v>421408570.82999992</v>
      </c>
      <c r="F23" s="17">
        <v>391368044.37</v>
      </c>
      <c r="G23" s="25">
        <f>F23</f>
        <v>391368044.37</v>
      </c>
      <c r="H23" s="25">
        <v>0</v>
      </c>
    </row>
    <row r="24" spans="1:8" s="2" customFormat="1" ht="25.5" x14ac:dyDescent="0.2">
      <c r="A24" s="14" t="s">
        <v>30</v>
      </c>
      <c r="B24" s="14"/>
      <c r="C24" s="14" t="s">
        <v>53</v>
      </c>
      <c r="D24" s="14" t="s">
        <v>54</v>
      </c>
      <c r="E24" s="26">
        <f t="shared" ref="E24:G24" si="4">SUM(E6:E23)</f>
        <v>3557192536.73</v>
      </c>
      <c r="F24" s="26">
        <f t="shared" si="4"/>
        <v>3653078286.6099997</v>
      </c>
      <c r="G24" s="26">
        <f t="shared" si="4"/>
        <v>3519749492.0799999</v>
      </c>
      <c r="H24" s="26">
        <f>SUM(H6:H23)</f>
        <v>133328794.53000021</v>
      </c>
    </row>
    <row r="25" spans="1:8" ht="25.5" x14ac:dyDescent="0.2">
      <c r="A25" s="7" t="s">
        <v>5</v>
      </c>
      <c r="B25" s="7" t="s">
        <v>1</v>
      </c>
      <c r="C25" s="23" t="s">
        <v>51</v>
      </c>
      <c r="D25" s="3" t="s">
        <v>57</v>
      </c>
      <c r="E25" s="17">
        <v>237098404.49000001</v>
      </c>
      <c r="F25" s="17">
        <v>212539487.64999998</v>
      </c>
      <c r="G25" s="25">
        <f t="shared" ref="G25:G26" si="5">F25</f>
        <v>212539487.64999998</v>
      </c>
      <c r="H25" s="25">
        <v>0</v>
      </c>
    </row>
    <row r="26" spans="1:8" ht="25.5" x14ac:dyDescent="0.2">
      <c r="A26" s="7"/>
      <c r="B26" s="7" t="s">
        <v>8</v>
      </c>
      <c r="C26" s="21"/>
      <c r="D26" s="3" t="s">
        <v>58</v>
      </c>
      <c r="E26" s="17">
        <v>146054815.22999999</v>
      </c>
      <c r="F26" s="17">
        <v>127139547.34999999</v>
      </c>
      <c r="G26" s="25">
        <f t="shared" si="5"/>
        <v>127139547.34999999</v>
      </c>
      <c r="H26" s="25">
        <v>0</v>
      </c>
    </row>
    <row r="27" spans="1:8" s="2" customFormat="1" ht="25.5" x14ac:dyDescent="0.2">
      <c r="A27" s="4"/>
      <c r="B27" s="4" t="s">
        <v>2</v>
      </c>
      <c r="C27" s="21"/>
      <c r="D27" s="3" t="s">
        <v>59</v>
      </c>
      <c r="E27" s="16">
        <v>67525633.049999997</v>
      </c>
      <c r="F27" s="16">
        <v>73344876</v>
      </c>
      <c r="G27" s="24">
        <f>E27</f>
        <v>67525633.049999997</v>
      </c>
      <c r="H27" s="24">
        <f t="shared" si="1"/>
        <v>5819242.950000003</v>
      </c>
    </row>
    <row r="28" spans="1:8" ht="38.25" x14ac:dyDescent="0.2">
      <c r="A28" s="7"/>
      <c r="B28" s="7" t="s">
        <v>9</v>
      </c>
      <c r="C28" s="21"/>
      <c r="D28" s="3" t="s">
        <v>60</v>
      </c>
      <c r="E28" s="17">
        <v>27855015</v>
      </c>
      <c r="F28" s="17">
        <v>15355614.039999999</v>
      </c>
      <c r="G28" s="25">
        <f>F28</f>
        <v>15355614.039999999</v>
      </c>
      <c r="H28" s="25">
        <v>0</v>
      </c>
    </row>
    <row r="29" spans="1:8" s="2" customFormat="1" ht="38.25" x14ac:dyDescent="0.2">
      <c r="A29" s="4"/>
      <c r="B29" s="4" t="s">
        <v>20</v>
      </c>
      <c r="C29" s="21"/>
      <c r="D29" s="3" t="s">
        <v>61</v>
      </c>
      <c r="E29" s="16">
        <v>6284054</v>
      </c>
      <c r="F29" s="16">
        <v>23757444.66</v>
      </c>
      <c r="G29" s="24">
        <f>E29</f>
        <v>6284054</v>
      </c>
      <c r="H29" s="24">
        <f t="shared" si="1"/>
        <v>17473390.66</v>
      </c>
    </row>
    <row r="30" spans="1:8" ht="38.25" x14ac:dyDescent="0.2">
      <c r="A30" s="7"/>
      <c r="B30" s="7" t="s">
        <v>18</v>
      </c>
      <c r="C30" s="21"/>
      <c r="D30" s="29" t="s">
        <v>62</v>
      </c>
      <c r="E30" s="17">
        <v>1307490</v>
      </c>
      <c r="F30" s="17">
        <v>959630</v>
      </c>
      <c r="G30" s="25">
        <f t="shared" ref="G30:G31" si="6">F30</f>
        <v>959630</v>
      </c>
      <c r="H30" s="25">
        <v>0</v>
      </c>
    </row>
    <row r="31" spans="1:8" ht="38.25" x14ac:dyDescent="0.2">
      <c r="A31" s="7"/>
      <c r="B31" s="7" t="s">
        <v>19</v>
      </c>
      <c r="C31" s="21"/>
      <c r="D31" s="3" t="s">
        <v>63</v>
      </c>
      <c r="E31" s="17">
        <v>32702530.93</v>
      </c>
      <c r="F31" s="17">
        <v>23297720.390000001</v>
      </c>
      <c r="G31" s="25">
        <f t="shared" si="6"/>
        <v>23297720.390000001</v>
      </c>
      <c r="H31" s="25">
        <v>0</v>
      </c>
    </row>
    <row r="32" spans="1:8" s="2" customFormat="1" ht="51" x14ac:dyDescent="0.2">
      <c r="A32" s="4"/>
      <c r="B32" s="4" t="s">
        <v>22</v>
      </c>
      <c r="C32" s="21"/>
      <c r="D32" s="3" t="s">
        <v>64</v>
      </c>
      <c r="E32" s="16">
        <v>185325437.74000001</v>
      </c>
      <c r="F32" s="16">
        <v>189017899.07000002</v>
      </c>
      <c r="G32" s="24">
        <f>E32</f>
        <v>185325437.74000001</v>
      </c>
      <c r="H32" s="24">
        <f t="shared" si="1"/>
        <v>3692461.3300000131</v>
      </c>
    </row>
    <row r="33" spans="1:8" ht="51" x14ac:dyDescent="0.2">
      <c r="A33" s="7"/>
      <c r="B33" s="7" t="s">
        <v>21</v>
      </c>
      <c r="C33" s="21"/>
      <c r="D33" s="29" t="s">
        <v>65</v>
      </c>
      <c r="E33" s="17">
        <v>53898143.279999994</v>
      </c>
      <c r="F33" s="17">
        <v>49705120.049999997</v>
      </c>
      <c r="G33" s="25">
        <f t="shared" ref="G33:G34" si="7">F33</f>
        <v>49705120.049999997</v>
      </c>
      <c r="H33" s="25">
        <v>0</v>
      </c>
    </row>
    <row r="34" spans="1:8" ht="63.75" x14ac:dyDescent="0.2">
      <c r="A34" s="7"/>
      <c r="B34" s="7" t="s">
        <v>10</v>
      </c>
      <c r="C34" s="21"/>
      <c r="D34" s="3" t="s">
        <v>66</v>
      </c>
      <c r="E34" s="17">
        <v>1501700</v>
      </c>
      <c r="F34" s="17">
        <v>1311145</v>
      </c>
      <c r="G34" s="25">
        <f t="shared" si="7"/>
        <v>1311145</v>
      </c>
      <c r="H34" s="25">
        <v>0</v>
      </c>
    </row>
    <row r="35" spans="1:8" s="2" customFormat="1" ht="38.25" x14ac:dyDescent="0.2">
      <c r="A35" s="4"/>
      <c r="B35" s="4" t="s">
        <v>26</v>
      </c>
      <c r="C35" s="21"/>
      <c r="D35" s="3" t="s">
        <v>67</v>
      </c>
      <c r="E35" s="16">
        <v>707000</v>
      </c>
      <c r="F35" s="16">
        <v>1404868</v>
      </c>
      <c r="G35" s="24">
        <f>E35</f>
        <v>707000</v>
      </c>
      <c r="H35" s="24">
        <f t="shared" si="1"/>
        <v>697868</v>
      </c>
    </row>
    <row r="36" spans="1:8" ht="25.5" x14ac:dyDescent="0.2">
      <c r="A36" s="7"/>
      <c r="B36" s="7" t="s">
        <v>25</v>
      </c>
      <c r="C36" s="21"/>
      <c r="D36" s="3" t="s">
        <v>68</v>
      </c>
      <c r="E36" s="17">
        <v>1519614609.4100001</v>
      </c>
      <c r="F36" s="17">
        <v>1441805440.28</v>
      </c>
      <c r="G36" s="25">
        <f t="shared" ref="G36:G37" si="8">F36</f>
        <v>1441805440.28</v>
      </c>
      <c r="H36" s="25">
        <v>0</v>
      </c>
    </row>
    <row r="37" spans="1:8" ht="38.25" x14ac:dyDescent="0.2">
      <c r="A37" s="7"/>
      <c r="B37" s="7" t="s">
        <v>13</v>
      </c>
      <c r="C37" s="21"/>
      <c r="D37" s="3" t="s">
        <v>69</v>
      </c>
      <c r="E37" s="17">
        <v>72994072.090000004</v>
      </c>
      <c r="F37" s="17">
        <v>3393160</v>
      </c>
      <c r="G37" s="25">
        <f t="shared" si="8"/>
        <v>3393160</v>
      </c>
      <c r="H37" s="25">
        <v>0</v>
      </c>
    </row>
    <row r="38" spans="1:8" s="2" customFormat="1" ht="63.75" x14ac:dyDescent="0.2">
      <c r="A38" s="4"/>
      <c r="B38" s="4" t="s">
        <v>24</v>
      </c>
      <c r="C38" s="21"/>
      <c r="D38" s="3" t="s">
        <v>70</v>
      </c>
      <c r="E38" s="16">
        <v>29336578.469999999</v>
      </c>
      <c r="F38" s="16">
        <v>36234319.599999994</v>
      </c>
      <c r="G38" s="24">
        <f>E38</f>
        <v>29336578.469999999</v>
      </c>
      <c r="H38" s="24">
        <f t="shared" si="1"/>
        <v>6897741.1299999952</v>
      </c>
    </row>
    <row r="39" spans="1:8" ht="25.5" x14ac:dyDescent="0.2">
      <c r="A39" s="7"/>
      <c r="B39" s="7" t="s">
        <v>38</v>
      </c>
      <c r="C39" s="21"/>
      <c r="D39" s="3" t="s">
        <v>71</v>
      </c>
      <c r="E39" s="17">
        <v>140378351</v>
      </c>
      <c r="F39" s="17">
        <v>131250286.5</v>
      </c>
      <c r="G39" s="25">
        <f t="shared" ref="G39:G40" si="9">F39</f>
        <v>131250286.5</v>
      </c>
      <c r="H39" s="25">
        <v>0</v>
      </c>
    </row>
    <row r="40" spans="1:8" ht="76.5" x14ac:dyDescent="0.2">
      <c r="A40" s="7"/>
      <c r="B40" s="7" t="s">
        <v>39</v>
      </c>
      <c r="C40" s="21"/>
      <c r="D40" s="3" t="s">
        <v>72</v>
      </c>
      <c r="E40" s="17">
        <v>30627620.969999999</v>
      </c>
      <c r="F40" s="17">
        <v>22139477.060000002</v>
      </c>
      <c r="G40" s="25">
        <f t="shared" si="9"/>
        <v>22139477.060000002</v>
      </c>
      <c r="H40" s="25">
        <v>0</v>
      </c>
    </row>
    <row r="41" spans="1:8" s="2" customFormat="1" ht="38.25" x14ac:dyDescent="0.2">
      <c r="A41" s="4"/>
      <c r="B41" s="4" t="s">
        <v>40</v>
      </c>
      <c r="C41" s="21"/>
      <c r="D41" s="3" t="s">
        <v>73</v>
      </c>
      <c r="E41" s="16">
        <v>20598340.829999998</v>
      </c>
      <c r="F41" s="16">
        <v>31222542.259999998</v>
      </c>
      <c r="G41" s="24">
        <f>E41</f>
        <v>20598340.829999998</v>
      </c>
      <c r="H41" s="24">
        <f t="shared" si="1"/>
        <v>10624201.43</v>
      </c>
    </row>
    <row r="42" spans="1:8" x14ac:dyDescent="0.2">
      <c r="A42" s="7"/>
      <c r="B42" s="7" t="s">
        <v>41</v>
      </c>
      <c r="C42" s="22"/>
      <c r="D42" s="3" t="s">
        <v>3</v>
      </c>
      <c r="E42" s="17">
        <v>53959573.030000001</v>
      </c>
      <c r="F42" s="17">
        <v>47209229.630000003</v>
      </c>
      <c r="G42" s="25">
        <f t="shared" ref="G42:G44" si="10">F42</f>
        <v>47209229.630000003</v>
      </c>
      <c r="H42" s="25">
        <v>0</v>
      </c>
    </row>
    <row r="43" spans="1:8" ht="25.5" x14ac:dyDescent="0.2">
      <c r="A43" s="8" t="s">
        <v>31</v>
      </c>
      <c r="B43" s="8"/>
      <c r="C43" s="14" t="s">
        <v>53</v>
      </c>
      <c r="D43" s="14" t="s">
        <v>54</v>
      </c>
      <c r="E43" s="27">
        <f t="shared" ref="E43:G43" si="11">SUM(E25:E42)</f>
        <v>2627769369.52</v>
      </c>
      <c r="F43" s="27">
        <f t="shared" si="11"/>
        <v>2431087807.54</v>
      </c>
      <c r="G43" s="27">
        <f t="shared" si="11"/>
        <v>2385882902.04</v>
      </c>
      <c r="H43" s="27">
        <f>SUM(H25:H42)</f>
        <v>45204905.500000007</v>
      </c>
    </row>
    <row r="44" spans="1:8" ht="25.5" x14ac:dyDescent="0.2">
      <c r="A44" s="7" t="s">
        <v>12</v>
      </c>
      <c r="B44" s="7" t="s">
        <v>1</v>
      </c>
      <c r="C44" s="23" t="s">
        <v>11</v>
      </c>
      <c r="D44" s="3" t="s">
        <v>57</v>
      </c>
      <c r="E44" s="17">
        <v>885837959.04999995</v>
      </c>
      <c r="F44" s="17">
        <v>609861189.37</v>
      </c>
      <c r="G44" s="25">
        <f t="shared" si="10"/>
        <v>609861189.37</v>
      </c>
      <c r="H44" s="25">
        <v>0</v>
      </c>
    </row>
    <row r="45" spans="1:8" s="2" customFormat="1" ht="25.5" x14ac:dyDescent="0.2">
      <c r="A45" s="4"/>
      <c r="B45" s="4" t="s">
        <v>8</v>
      </c>
      <c r="C45" s="21"/>
      <c r="D45" s="3" t="s">
        <v>58</v>
      </c>
      <c r="E45" s="16">
        <v>101274372</v>
      </c>
      <c r="F45" s="16">
        <v>115041935</v>
      </c>
      <c r="G45" s="24">
        <f t="shared" ref="G45:G46" si="12">E45</f>
        <v>101274372</v>
      </c>
      <c r="H45" s="24">
        <f t="shared" si="1"/>
        <v>13767563</v>
      </c>
    </row>
    <row r="46" spans="1:8" s="2" customFormat="1" ht="25.5" x14ac:dyDescent="0.2">
      <c r="A46" s="4"/>
      <c r="B46" s="4" t="s">
        <v>2</v>
      </c>
      <c r="C46" s="21"/>
      <c r="D46" s="3" t="s">
        <v>59</v>
      </c>
      <c r="E46" s="16">
        <v>6601044563.96</v>
      </c>
      <c r="F46" s="16">
        <v>6859452635</v>
      </c>
      <c r="G46" s="24">
        <f t="shared" si="12"/>
        <v>6601044563.96</v>
      </c>
      <c r="H46" s="24">
        <f t="shared" si="1"/>
        <v>258408071.03999996</v>
      </c>
    </row>
    <row r="47" spans="1:8" ht="38.25" x14ac:dyDescent="0.2">
      <c r="A47" s="7"/>
      <c r="B47" s="7" t="s">
        <v>9</v>
      </c>
      <c r="C47" s="21"/>
      <c r="D47" s="3" t="s">
        <v>60</v>
      </c>
      <c r="E47" s="17">
        <v>247000</v>
      </c>
      <c r="F47" s="17">
        <v>179355</v>
      </c>
      <c r="G47" s="25">
        <f>F47</f>
        <v>179355</v>
      </c>
      <c r="H47" s="25">
        <v>0</v>
      </c>
    </row>
    <row r="48" spans="1:8" s="2" customFormat="1" ht="38.25" x14ac:dyDescent="0.2">
      <c r="A48" s="4"/>
      <c r="B48" s="4" t="s">
        <v>20</v>
      </c>
      <c r="C48" s="21"/>
      <c r="D48" s="3" t="s">
        <v>61</v>
      </c>
      <c r="E48" s="16">
        <v>735000</v>
      </c>
      <c r="F48" s="16">
        <v>735000</v>
      </c>
      <c r="G48" s="24">
        <f t="shared" ref="G48:G49" si="13">E48</f>
        <v>735000</v>
      </c>
      <c r="H48" s="24">
        <f t="shared" si="1"/>
        <v>0</v>
      </c>
    </row>
    <row r="49" spans="1:8" s="2" customFormat="1" ht="38.25" x14ac:dyDescent="0.2">
      <c r="A49" s="4"/>
      <c r="B49" s="4" t="s">
        <v>19</v>
      </c>
      <c r="C49" s="21"/>
      <c r="D49" s="3" t="s">
        <v>63</v>
      </c>
      <c r="E49" s="16">
        <v>10656000</v>
      </c>
      <c r="F49" s="16">
        <v>12640600</v>
      </c>
      <c r="G49" s="24">
        <f t="shared" si="13"/>
        <v>10656000</v>
      </c>
      <c r="H49" s="24">
        <f t="shared" si="1"/>
        <v>1984600</v>
      </c>
    </row>
    <row r="50" spans="1:8" ht="51" x14ac:dyDescent="0.2">
      <c r="A50" s="7"/>
      <c r="B50" s="7" t="s">
        <v>22</v>
      </c>
      <c r="C50" s="21"/>
      <c r="D50" s="3" t="s">
        <v>64</v>
      </c>
      <c r="E50" s="17">
        <v>388087.28</v>
      </c>
      <c r="F50" s="17">
        <v>20000</v>
      </c>
      <c r="G50" s="25">
        <f>F50</f>
        <v>20000</v>
      </c>
      <c r="H50" s="25">
        <v>0</v>
      </c>
    </row>
    <row r="51" spans="1:8" s="2" customFormat="1" ht="63.75" x14ac:dyDescent="0.2">
      <c r="A51" s="4"/>
      <c r="B51" s="4" t="s">
        <v>10</v>
      </c>
      <c r="C51" s="21"/>
      <c r="D51" s="3" t="s">
        <v>66</v>
      </c>
      <c r="E51" s="16">
        <v>650000</v>
      </c>
      <c r="F51" s="16">
        <v>2500000</v>
      </c>
      <c r="G51" s="24">
        <f>E51</f>
        <v>650000</v>
      </c>
      <c r="H51" s="24">
        <f t="shared" si="1"/>
        <v>1850000</v>
      </c>
    </row>
    <row r="52" spans="1:8" ht="63.75" x14ac:dyDescent="0.2">
      <c r="A52" s="7"/>
      <c r="B52" s="7" t="s">
        <v>24</v>
      </c>
      <c r="C52" s="21"/>
      <c r="D52" s="3" t="s">
        <v>70</v>
      </c>
      <c r="E52" s="17">
        <v>303750</v>
      </c>
      <c r="F52" s="17">
        <v>288550</v>
      </c>
      <c r="G52" s="25">
        <f>F52</f>
        <v>288550</v>
      </c>
      <c r="H52" s="25">
        <v>0</v>
      </c>
    </row>
    <row r="53" spans="1:8" s="2" customFormat="1" ht="38.25" x14ac:dyDescent="0.2">
      <c r="A53" s="4"/>
      <c r="B53" s="4" t="s">
        <v>40</v>
      </c>
      <c r="C53" s="21"/>
      <c r="D53" s="3" t="s">
        <v>73</v>
      </c>
      <c r="E53" s="16">
        <v>4295473.42</v>
      </c>
      <c r="F53" s="16">
        <v>5194232</v>
      </c>
      <c r="G53" s="24">
        <f>E53</f>
        <v>4295473.42</v>
      </c>
      <c r="H53" s="24">
        <f t="shared" si="1"/>
        <v>898758.58000000007</v>
      </c>
    </row>
    <row r="54" spans="1:8" x14ac:dyDescent="0.2">
      <c r="A54" s="7"/>
      <c r="B54" s="7" t="s">
        <v>41</v>
      </c>
      <c r="C54" s="22"/>
      <c r="D54" s="3" t="s">
        <v>3</v>
      </c>
      <c r="E54" s="17">
        <v>2012573.48</v>
      </c>
      <c r="F54" s="17">
        <v>1425000</v>
      </c>
      <c r="G54" s="25">
        <f t="shared" ref="G54:G59" si="14">F54</f>
        <v>1425000</v>
      </c>
      <c r="H54" s="25">
        <v>0</v>
      </c>
    </row>
    <row r="55" spans="1:8" ht="25.5" x14ac:dyDescent="0.2">
      <c r="A55" s="8" t="s">
        <v>32</v>
      </c>
      <c r="B55" s="8"/>
      <c r="C55" s="14" t="s">
        <v>53</v>
      </c>
      <c r="D55" s="14" t="s">
        <v>54</v>
      </c>
      <c r="E55" s="27">
        <f t="shared" ref="E55:F55" si="15">SUM(E44:E54)</f>
        <v>7607444779.1899996</v>
      </c>
      <c r="F55" s="27">
        <f t="shared" si="15"/>
        <v>7607338496.3699999</v>
      </c>
      <c r="G55" s="27">
        <f>SUM(G44:G54)</f>
        <v>7330429503.75</v>
      </c>
      <c r="H55" s="27">
        <f>SUM(H44:H54)</f>
        <v>276908992.61999995</v>
      </c>
    </row>
    <row r="56" spans="1:8" ht="25.5" x14ac:dyDescent="0.2">
      <c r="A56" s="7" t="s">
        <v>23</v>
      </c>
      <c r="B56" s="7" t="s">
        <v>1</v>
      </c>
      <c r="C56" s="23" t="s">
        <v>55</v>
      </c>
      <c r="D56" s="3" t="s">
        <v>57</v>
      </c>
      <c r="E56" s="17">
        <v>56424400</v>
      </c>
      <c r="F56" s="17">
        <v>3500000</v>
      </c>
      <c r="G56" s="25">
        <f t="shared" si="14"/>
        <v>3500000</v>
      </c>
      <c r="H56" s="25">
        <v>0</v>
      </c>
    </row>
    <row r="57" spans="1:8" ht="25.5" x14ac:dyDescent="0.2">
      <c r="A57" s="7"/>
      <c r="B57" s="7" t="s">
        <v>2</v>
      </c>
      <c r="C57" s="21"/>
      <c r="D57" s="3" t="s">
        <v>59</v>
      </c>
      <c r="E57" s="17">
        <v>280714680.16999996</v>
      </c>
      <c r="F57" s="17">
        <v>88700000</v>
      </c>
      <c r="G57" s="25">
        <f t="shared" si="14"/>
        <v>88700000</v>
      </c>
      <c r="H57" s="25">
        <v>0</v>
      </c>
    </row>
    <row r="58" spans="1:8" ht="38.25" x14ac:dyDescent="0.2">
      <c r="A58" s="7"/>
      <c r="B58" s="7" t="s">
        <v>9</v>
      </c>
      <c r="C58" s="21"/>
      <c r="D58" s="3" t="s">
        <v>60</v>
      </c>
      <c r="E58" s="17">
        <v>318927500</v>
      </c>
      <c r="F58" s="17">
        <v>24708900</v>
      </c>
      <c r="G58" s="25">
        <f t="shared" si="14"/>
        <v>24708900</v>
      </c>
      <c r="H58" s="25">
        <v>0</v>
      </c>
    </row>
    <row r="59" spans="1:8" ht="38.25" x14ac:dyDescent="0.2">
      <c r="A59" s="7"/>
      <c r="B59" s="7" t="s">
        <v>20</v>
      </c>
      <c r="C59" s="21"/>
      <c r="D59" s="3" t="s">
        <v>61</v>
      </c>
      <c r="E59" s="17">
        <v>239880604.59</v>
      </c>
      <c r="F59" s="17">
        <v>188774870</v>
      </c>
      <c r="G59" s="25">
        <f t="shared" si="14"/>
        <v>188774870</v>
      </c>
      <c r="H59" s="25">
        <v>0</v>
      </c>
    </row>
    <row r="60" spans="1:8" s="2" customFormat="1" ht="38.25" x14ac:dyDescent="0.2">
      <c r="A60" s="4"/>
      <c r="B60" s="4" t="s">
        <v>19</v>
      </c>
      <c r="C60" s="21"/>
      <c r="D60" s="3" t="s">
        <v>63</v>
      </c>
      <c r="E60" s="16">
        <v>235900243.75</v>
      </c>
      <c r="F60" s="16">
        <v>378777831.63999999</v>
      </c>
      <c r="G60" s="24">
        <f t="shared" ref="G60:G61" si="16">E60</f>
        <v>235900243.75</v>
      </c>
      <c r="H60" s="24">
        <f t="shared" si="1"/>
        <v>142877587.88999999</v>
      </c>
    </row>
    <row r="61" spans="1:8" s="2" customFormat="1" ht="51" x14ac:dyDescent="0.2">
      <c r="A61" s="4"/>
      <c r="B61" s="4" t="s">
        <v>22</v>
      </c>
      <c r="C61" s="21"/>
      <c r="D61" s="3" t="s">
        <v>64</v>
      </c>
      <c r="E61" s="16">
        <v>54176245.590000004</v>
      </c>
      <c r="F61" s="16">
        <v>56005840</v>
      </c>
      <c r="G61" s="24">
        <f t="shared" si="16"/>
        <v>54176245.590000004</v>
      </c>
      <c r="H61" s="24">
        <f t="shared" si="1"/>
        <v>1829594.4099999964</v>
      </c>
    </row>
    <row r="62" spans="1:8" ht="25.5" x14ac:dyDescent="0.2">
      <c r="A62" s="7"/>
      <c r="B62" s="7" t="s">
        <v>25</v>
      </c>
      <c r="C62" s="21"/>
      <c r="D62" s="3" t="s">
        <v>68</v>
      </c>
      <c r="E62" s="17">
        <v>309237002.81999999</v>
      </c>
      <c r="F62" s="17">
        <v>202989420</v>
      </c>
      <c r="G62" s="25">
        <f t="shared" ref="G62:G67" si="17">F62</f>
        <v>202989420</v>
      </c>
      <c r="H62" s="25">
        <v>0</v>
      </c>
    </row>
    <row r="63" spans="1:8" ht="38.25" x14ac:dyDescent="0.2">
      <c r="A63" s="7"/>
      <c r="B63" s="7" t="s">
        <v>13</v>
      </c>
      <c r="C63" s="21"/>
      <c r="D63" s="3" t="s">
        <v>69</v>
      </c>
      <c r="E63" s="17">
        <v>1017033510</v>
      </c>
      <c r="F63" s="17"/>
      <c r="G63" s="25">
        <f t="shared" si="17"/>
        <v>0</v>
      </c>
      <c r="H63" s="25">
        <v>0</v>
      </c>
    </row>
    <row r="64" spans="1:8" ht="63.75" x14ac:dyDescent="0.2">
      <c r="A64" s="7"/>
      <c r="B64" s="7" t="s">
        <v>24</v>
      </c>
      <c r="C64" s="21"/>
      <c r="D64" s="3" t="s">
        <v>70</v>
      </c>
      <c r="E64" s="17">
        <v>80425000</v>
      </c>
      <c r="F64" s="17">
        <v>8070000</v>
      </c>
      <c r="G64" s="25">
        <f t="shared" si="17"/>
        <v>8070000</v>
      </c>
      <c r="H64" s="25">
        <v>0</v>
      </c>
    </row>
    <row r="65" spans="1:8" x14ac:dyDescent="0.2">
      <c r="A65" s="7"/>
      <c r="B65" s="7" t="s">
        <v>41</v>
      </c>
      <c r="C65" s="22"/>
      <c r="D65" s="3" t="s">
        <v>3</v>
      </c>
      <c r="E65" s="17">
        <v>23604000</v>
      </c>
      <c r="F65" s="17"/>
      <c r="G65" s="25">
        <f t="shared" si="17"/>
        <v>0</v>
      </c>
      <c r="H65" s="25">
        <v>0</v>
      </c>
    </row>
    <row r="66" spans="1:8" ht="25.5" x14ac:dyDescent="0.2">
      <c r="A66" s="8" t="s">
        <v>33</v>
      </c>
      <c r="B66" s="8"/>
      <c r="C66" s="14" t="s">
        <v>53</v>
      </c>
      <c r="D66" s="14" t="s">
        <v>54</v>
      </c>
      <c r="E66" s="27">
        <f t="shared" ref="E66:G66" si="18">SUM(E56:E65)</f>
        <v>2616323186.9200001</v>
      </c>
      <c r="F66" s="27">
        <f t="shared" si="18"/>
        <v>951526861.63999999</v>
      </c>
      <c r="G66" s="27">
        <f t="shared" si="18"/>
        <v>806819679.34000003</v>
      </c>
      <c r="H66" s="27">
        <f>SUM(H56:H65)</f>
        <v>144707182.29999998</v>
      </c>
    </row>
    <row r="67" spans="1:8" ht="25.5" x14ac:dyDescent="0.2">
      <c r="A67" s="7" t="s">
        <v>17</v>
      </c>
      <c r="B67" s="7" t="s">
        <v>1</v>
      </c>
      <c r="C67" s="23" t="s">
        <v>16</v>
      </c>
      <c r="D67" s="3" t="s">
        <v>57</v>
      </c>
      <c r="E67" s="17">
        <v>6312169260</v>
      </c>
      <c r="F67" s="17">
        <v>6028735691.5799999</v>
      </c>
      <c r="G67" s="25">
        <f t="shared" si="17"/>
        <v>6028735691.5799999</v>
      </c>
      <c r="H67" s="25">
        <v>0</v>
      </c>
    </row>
    <row r="68" spans="1:8" s="2" customFormat="1" ht="25.5" x14ac:dyDescent="0.2">
      <c r="A68" s="4"/>
      <c r="B68" s="4" t="s">
        <v>8</v>
      </c>
      <c r="C68" s="21"/>
      <c r="D68" s="3" t="s">
        <v>58</v>
      </c>
      <c r="E68" s="16">
        <v>10004704079</v>
      </c>
      <c r="F68" s="16">
        <v>10187346200</v>
      </c>
      <c r="G68" s="24">
        <f t="shared" ref="G68:G72" si="19">E68</f>
        <v>10004704079</v>
      </c>
      <c r="H68" s="24">
        <f t="shared" si="1"/>
        <v>182642121</v>
      </c>
    </row>
    <row r="69" spans="1:8" s="2" customFormat="1" ht="25.5" x14ac:dyDescent="0.2">
      <c r="A69" s="4"/>
      <c r="B69" s="4" t="s">
        <v>2</v>
      </c>
      <c r="C69" s="21"/>
      <c r="D69" s="3" t="s">
        <v>59</v>
      </c>
      <c r="E69" s="16">
        <v>1223446198</v>
      </c>
      <c r="F69" s="16">
        <v>1292812700</v>
      </c>
      <c r="G69" s="24">
        <f t="shared" si="19"/>
        <v>1223446198</v>
      </c>
      <c r="H69" s="24">
        <f t="shared" si="1"/>
        <v>69366502</v>
      </c>
    </row>
    <row r="70" spans="1:8" s="2" customFormat="1" ht="38.25" x14ac:dyDescent="0.2">
      <c r="A70" s="4"/>
      <c r="B70" s="4" t="s">
        <v>9</v>
      </c>
      <c r="C70" s="21"/>
      <c r="D70" s="3" t="s">
        <v>60</v>
      </c>
      <c r="E70" s="16">
        <v>56465800</v>
      </c>
      <c r="F70" s="16">
        <v>62434300</v>
      </c>
      <c r="G70" s="24">
        <f t="shared" si="19"/>
        <v>56465800</v>
      </c>
      <c r="H70" s="24">
        <f t="shared" si="1"/>
        <v>5968500</v>
      </c>
    </row>
    <row r="71" spans="1:8" s="2" customFormat="1" ht="38.25" x14ac:dyDescent="0.2">
      <c r="A71" s="4"/>
      <c r="B71" s="4" t="s">
        <v>20</v>
      </c>
      <c r="C71" s="21"/>
      <c r="D71" s="3" t="s">
        <v>61</v>
      </c>
      <c r="E71" s="16">
        <v>14419100</v>
      </c>
      <c r="F71" s="16">
        <v>79636000</v>
      </c>
      <c r="G71" s="24">
        <f t="shared" si="19"/>
        <v>14419100</v>
      </c>
      <c r="H71" s="24">
        <f t="shared" ref="H71:H120" si="20">F71-E71</f>
        <v>65216900</v>
      </c>
    </row>
    <row r="72" spans="1:8" s="2" customFormat="1" ht="38.25" x14ac:dyDescent="0.2">
      <c r="A72" s="4"/>
      <c r="B72" s="4" t="s">
        <v>18</v>
      </c>
      <c r="C72" s="21"/>
      <c r="D72" s="29" t="s">
        <v>62</v>
      </c>
      <c r="E72" s="16">
        <v>9000000</v>
      </c>
      <c r="F72" s="16">
        <v>9000000</v>
      </c>
      <c r="G72" s="24">
        <f t="shared" si="19"/>
        <v>9000000</v>
      </c>
      <c r="H72" s="24">
        <f t="shared" si="20"/>
        <v>0</v>
      </c>
    </row>
    <row r="73" spans="1:8" ht="38.25" x14ac:dyDescent="0.2">
      <c r="A73" s="7"/>
      <c r="B73" s="7" t="s">
        <v>19</v>
      </c>
      <c r="C73" s="21"/>
      <c r="D73" s="3" t="s">
        <v>63</v>
      </c>
      <c r="E73" s="17">
        <v>716072945.67000008</v>
      </c>
      <c r="F73" s="17">
        <v>518059484.57999998</v>
      </c>
      <c r="G73" s="25">
        <f>F73</f>
        <v>518059484.57999998</v>
      </c>
      <c r="H73" s="25">
        <v>0</v>
      </c>
    </row>
    <row r="74" spans="1:8" s="2" customFormat="1" ht="51" x14ac:dyDescent="0.2">
      <c r="A74" s="4"/>
      <c r="B74" s="4" t="s">
        <v>22</v>
      </c>
      <c r="C74" s="21"/>
      <c r="D74" s="3" t="s">
        <v>64</v>
      </c>
      <c r="E74" s="16">
        <v>25135400</v>
      </c>
      <c r="F74" s="16">
        <v>25135400</v>
      </c>
      <c r="G74" s="24">
        <f>E74</f>
        <v>25135400</v>
      </c>
      <c r="H74" s="24">
        <f t="shared" si="20"/>
        <v>0</v>
      </c>
    </row>
    <row r="75" spans="1:8" ht="51" x14ac:dyDescent="0.2">
      <c r="A75" s="7"/>
      <c r="B75" s="7" t="s">
        <v>21</v>
      </c>
      <c r="C75" s="21"/>
      <c r="D75" s="29" t="s">
        <v>65</v>
      </c>
      <c r="E75" s="17">
        <v>4387585.29</v>
      </c>
      <c r="F75" s="17">
        <v>3700000</v>
      </c>
      <c r="G75" s="25">
        <f>F75</f>
        <v>3700000</v>
      </c>
      <c r="H75" s="25">
        <v>0</v>
      </c>
    </row>
    <row r="76" spans="1:8" s="2" customFormat="1" ht="63.75" x14ac:dyDescent="0.2">
      <c r="A76" s="4"/>
      <c r="B76" s="4" t="s">
        <v>10</v>
      </c>
      <c r="C76" s="21"/>
      <c r="D76" s="3" t="s">
        <v>66</v>
      </c>
      <c r="E76" s="16">
        <v>25147100</v>
      </c>
      <c r="F76" s="16">
        <v>26912978.399999999</v>
      </c>
      <c r="G76" s="24">
        <f>E76</f>
        <v>25147100</v>
      </c>
      <c r="H76" s="24">
        <f t="shared" si="20"/>
        <v>1765878.3999999985</v>
      </c>
    </row>
    <row r="77" spans="1:8" ht="25.5" x14ac:dyDescent="0.2">
      <c r="A77" s="7"/>
      <c r="B77" s="7" t="s">
        <v>25</v>
      </c>
      <c r="C77" s="21"/>
      <c r="D77" s="3" t="s">
        <v>68</v>
      </c>
      <c r="E77" s="17">
        <v>278437700</v>
      </c>
      <c r="F77" s="17">
        <v>276454180</v>
      </c>
      <c r="G77" s="25">
        <f>F77</f>
        <v>276454180</v>
      </c>
      <c r="H77" s="25">
        <v>0</v>
      </c>
    </row>
    <row r="78" spans="1:8" s="2" customFormat="1" ht="38.25" x14ac:dyDescent="0.2">
      <c r="A78" s="4"/>
      <c r="B78" s="4" t="s">
        <v>13</v>
      </c>
      <c r="C78" s="21"/>
      <c r="D78" s="3" t="s">
        <v>69</v>
      </c>
      <c r="E78" s="16">
        <v>130794272.73</v>
      </c>
      <c r="F78" s="16">
        <v>153484043.34999999</v>
      </c>
      <c r="G78" s="24">
        <f>E78</f>
        <v>130794272.73</v>
      </c>
      <c r="H78" s="24">
        <f t="shared" si="20"/>
        <v>22689770.61999999</v>
      </c>
    </row>
    <row r="79" spans="1:8" ht="63.75" x14ac:dyDescent="0.2">
      <c r="A79" s="7"/>
      <c r="B79" s="7" t="s">
        <v>24</v>
      </c>
      <c r="C79" s="21"/>
      <c r="D79" s="3" t="s">
        <v>70</v>
      </c>
      <c r="E79" s="17">
        <v>12944300</v>
      </c>
      <c r="F79" s="17">
        <v>9789000</v>
      </c>
      <c r="G79" s="25">
        <f t="shared" ref="G79:G80" si="21">F79</f>
        <v>9789000</v>
      </c>
      <c r="H79" s="25">
        <v>0</v>
      </c>
    </row>
    <row r="80" spans="1:8" ht="25.5" x14ac:dyDescent="0.2">
      <c r="A80" s="7"/>
      <c r="B80" s="7" t="s">
        <v>38</v>
      </c>
      <c r="C80" s="21"/>
      <c r="D80" s="3" t="s">
        <v>71</v>
      </c>
      <c r="E80" s="17">
        <v>26625370</v>
      </c>
      <c r="F80" s="17">
        <v>456000</v>
      </c>
      <c r="G80" s="25">
        <f t="shared" si="21"/>
        <v>456000</v>
      </c>
      <c r="H80" s="25">
        <v>0</v>
      </c>
    </row>
    <row r="81" spans="1:8" s="2" customFormat="1" ht="76.5" x14ac:dyDescent="0.2">
      <c r="A81" s="4"/>
      <c r="B81" s="4" t="s">
        <v>39</v>
      </c>
      <c r="C81" s="21"/>
      <c r="D81" s="3" t="s">
        <v>72</v>
      </c>
      <c r="E81" s="16">
        <v>3519299400</v>
      </c>
      <c r="F81" s="16">
        <v>3536735600</v>
      </c>
      <c r="G81" s="24">
        <f>E81</f>
        <v>3519299400</v>
      </c>
      <c r="H81" s="24">
        <f t="shared" si="20"/>
        <v>17436200</v>
      </c>
    </row>
    <row r="82" spans="1:8" ht="38.25" x14ac:dyDescent="0.2">
      <c r="A82" s="7"/>
      <c r="B82" s="7" t="s">
        <v>40</v>
      </c>
      <c r="C82" s="21"/>
      <c r="D82" s="3" t="s">
        <v>73</v>
      </c>
      <c r="E82" s="17">
        <v>56407900</v>
      </c>
      <c r="F82" s="17">
        <v>54953300</v>
      </c>
      <c r="G82" s="25">
        <f t="shared" ref="G82:G84" si="22">F82</f>
        <v>54953300</v>
      </c>
      <c r="H82" s="25">
        <v>0</v>
      </c>
    </row>
    <row r="83" spans="1:8" x14ac:dyDescent="0.2">
      <c r="A83" s="7"/>
      <c r="B83" s="7" t="s">
        <v>41</v>
      </c>
      <c r="C83" s="22"/>
      <c r="D83" s="3" t="s">
        <v>3</v>
      </c>
      <c r="E83" s="17">
        <v>37132386.030000001</v>
      </c>
      <c r="F83" s="17">
        <v>17790100</v>
      </c>
      <c r="G83" s="25">
        <f t="shared" si="22"/>
        <v>17790100</v>
      </c>
      <c r="H83" s="25">
        <v>0</v>
      </c>
    </row>
    <row r="84" spans="1:8" ht="25.5" x14ac:dyDescent="0.2">
      <c r="A84" s="8" t="s">
        <v>34</v>
      </c>
      <c r="B84" s="8"/>
      <c r="C84" s="14" t="s">
        <v>53</v>
      </c>
      <c r="D84" s="14" t="s">
        <v>54</v>
      </c>
      <c r="E84" s="27">
        <f t="shared" ref="E84:G84" si="23">SUM(E67:E83)</f>
        <v>22452588796.719997</v>
      </c>
      <c r="F84" s="27">
        <f t="shared" si="23"/>
        <v>22283434977.910004</v>
      </c>
      <c r="G84" s="27">
        <f t="shared" si="23"/>
        <v>21918349105.890003</v>
      </c>
      <c r="H84" s="27">
        <f>SUM(H67:H83)</f>
        <v>365085872.01999998</v>
      </c>
    </row>
    <row r="85" spans="1:8" s="2" customFormat="1" ht="25.5" x14ac:dyDescent="0.2">
      <c r="A85" s="4" t="s">
        <v>15</v>
      </c>
      <c r="B85" s="4" t="s">
        <v>1</v>
      </c>
      <c r="C85" s="20" t="s">
        <v>14</v>
      </c>
      <c r="D85" s="3" t="s">
        <v>57</v>
      </c>
      <c r="E85" s="16">
        <v>2337490118.75</v>
      </c>
      <c r="F85" s="16">
        <v>2601095970.5099998</v>
      </c>
      <c r="G85" s="24">
        <f t="shared" ref="G85:G90" si="24">E85</f>
        <v>2337490118.75</v>
      </c>
      <c r="H85" s="24">
        <f t="shared" si="20"/>
        <v>263605851.75999975</v>
      </c>
    </row>
    <row r="86" spans="1:8" s="2" customFormat="1" ht="25.5" x14ac:dyDescent="0.2">
      <c r="A86" s="4"/>
      <c r="B86" s="4" t="s">
        <v>8</v>
      </c>
      <c r="C86" s="18"/>
      <c r="D86" s="3" t="s">
        <v>58</v>
      </c>
      <c r="E86" s="16">
        <v>2266719029</v>
      </c>
      <c r="F86" s="16">
        <v>2446830160.6599998</v>
      </c>
      <c r="G86" s="24">
        <f t="shared" si="24"/>
        <v>2266719029</v>
      </c>
      <c r="H86" s="24">
        <f t="shared" si="20"/>
        <v>180111131.65999985</v>
      </c>
    </row>
    <row r="87" spans="1:8" s="2" customFormat="1" ht="25.5" x14ac:dyDescent="0.2">
      <c r="A87" s="4"/>
      <c r="B87" s="4" t="s">
        <v>2</v>
      </c>
      <c r="C87" s="18"/>
      <c r="D87" s="3" t="s">
        <v>59</v>
      </c>
      <c r="E87" s="16">
        <v>2067957482.27</v>
      </c>
      <c r="F87" s="16">
        <v>2475092977.5300002</v>
      </c>
      <c r="G87" s="24">
        <f t="shared" si="24"/>
        <v>2067957482.27</v>
      </c>
      <c r="H87" s="24">
        <f t="shared" si="20"/>
        <v>407135495.26000023</v>
      </c>
    </row>
    <row r="88" spans="1:8" s="2" customFormat="1" ht="38.25" x14ac:dyDescent="0.2">
      <c r="A88" s="4"/>
      <c r="B88" s="4" t="s">
        <v>9</v>
      </c>
      <c r="C88" s="18"/>
      <c r="D88" s="3" t="s">
        <v>60</v>
      </c>
      <c r="E88" s="16">
        <v>351682474.86000001</v>
      </c>
      <c r="F88" s="16">
        <v>364951581</v>
      </c>
      <c r="G88" s="24">
        <f t="shared" si="24"/>
        <v>351682474.86000001</v>
      </c>
      <c r="H88" s="24">
        <f t="shared" si="20"/>
        <v>13269106.139999986</v>
      </c>
    </row>
    <row r="89" spans="1:8" s="2" customFormat="1" ht="38.25" x14ac:dyDescent="0.2">
      <c r="A89" s="4"/>
      <c r="B89" s="4" t="s">
        <v>20</v>
      </c>
      <c r="C89" s="18"/>
      <c r="D89" s="3" t="s">
        <v>61</v>
      </c>
      <c r="E89" s="16">
        <v>498841300</v>
      </c>
      <c r="F89" s="16">
        <v>605479710</v>
      </c>
      <c r="G89" s="24">
        <f t="shared" si="24"/>
        <v>498841300</v>
      </c>
      <c r="H89" s="24">
        <f t="shared" si="20"/>
        <v>106638410</v>
      </c>
    </row>
    <row r="90" spans="1:8" s="2" customFormat="1" ht="38.25" x14ac:dyDescent="0.2">
      <c r="A90" s="4"/>
      <c r="B90" s="4" t="s">
        <v>18</v>
      </c>
      <c r="C90" s="18"/>
      <c r="D90" s="29" t="s">
        <v>62</v>
      </c>
      <c r="E90" s="16">
        <v>603993769.70000005</v>
      </c>
      <c r="F90" s="16">
        <v>655044421.11000001</v>
      </c>
      <c r="G90" s="24">
        <f t="shared" si="24"/>
        <v>603993769.70000005</v>
      </c>
      <c r="H90" s="24">
        <f t="shared" si="20"/>
        <v>51050651.409999967</v>
      </c>
    </row>
    <row r="91" spans="1:8" ht="38.25" x14ac:dyDescent="0.2">
      <c r="A91" s="7"/>
      <c r="B91" s="7" t="s">
        <v>19</v>
      </c>
      <c r="C91" s="18"/>
      <c r="D91" s="3" t="s">
        <v>63</v>
      </c>
      <c r="E91" s="17">
        <v>84110236.670000002</v>
      </c>
      <c r="F91" s="17">
        <v>47754020</v>
      </c>
      <c r="G91" s="25">
        <f>F91</f>
        <v>47754020</v>
      </c>
      <c r="H91" s="25">
        <v>0</v>
      </c>
    </row>
    <row r="92" spans="1:8" s="2" customFormat="1" ht="51" x14ac:dyDescent="0.2">
      <c r="A92" s="4"/>
      <c r="B92" s="4" t="s">
        <v>22</v>
      </c>
      <c r="C92" s="18"/>
      <c r="D92" s="3" t="s">
        <v>64</v>
      </c>
      <c r="E92" s="16">
        <v>35600</v>
      </c>
      <c r="F92" s="16">
        <v>63000</v>
      </c>
      <c r="G92" s="24">
        <f t="shared" ref="G92:G94" si="25">E92</f>
        <v>35600</v>
      </c>
      <c r="H92" s="24">
        <f t="shared" si="20"/>
        <v>27400</v>
      </c>
    </row>
    <row r="93" spans="1:8" s="2" customFormat="1" ht="51" x14ac:dyDescent="0.2">
      <c r="A93" s="4"/>
      <c r="B93" s="4" t="s">
        <v>21</v>
      </c>
      <c r="C93" s="18"/>
      <c r="D93" s="29" t="s">
        <v>65</v>
      </c>
      <c r="E93" s="16">
        <v>69136608.5</v>
      </c>
      <c r="F93" s="16">
        <v>81068715</v>
      </c>
      <c r="G93" s="24">
        <f t="shared" si="25"/>
        <v>69136608.5</v>
      </c>
      <c r="H93" s="24">
        <f t="shared" si="20"/>
        <v>11932106.5</v>
      </c>
    </row>
    <row r="94" spans="1:8" s="2" customFormat="1" ht="63.75" x14ac:dyDescent="0.2">
      <c r="A94" s="4"/>
      <c r="B94" s="4" t="s">
        <v>10</v>
      </c>
      <c r="C94" s="18"/>
      <c r="D94" s="3" t="s">
        <v>66</v>
      </c>
      <c r="E94" s="16">
        <v>96933949.349999994</v>
      </c>
      <c r="F94" s="16">
        <v>101486502.68000001</v>
      </c>
      <c r="G94" s="24">
        <f t="shared" si="25"/>
        <v>96933949.349999994</v>
      </c>
      <c r="H94" s="24">
        <f t="shared" si="20"/>
        <v>4552553.3300000131</v>
      </c>
    </row>
    <row r="95" spans="1:8" ht="25.5" x14ac:dyDescent="0.2">
      <c r="A95" s="7"/>
      <c r="B95" s="7" t="s">
        <v>25</v>
      </c>
      <c r="C95" s="18"/>
      <c r="D95" s="3" t="s">
        <v>68</v>
      </c>
      <c r="E95" s="17">
        <v>681800</v>
      </c>
      <c r="F95" s="17">
        <v>671000</v>
      </c>
      <c r="G95" s="25">
        <f>F95</f>
        <v>671000</v>
      </c>
      <c r="H95" s="25">
        <v>0</v>
      </c>
    </row>
    <row r="96" spans="1:8" s="2" customFormat="1" ht="38.25" x14ac:dyDescent="0.2">
      <c r="A96" s="4"/>
      <c r="B96" s="4" t="s">
        <v>13</v>
      </c>
      <c r="C96" s="18"/>
      <c r="D96" s="3" t="s">
        <v>69</v>
      </c>
      <c r="E96" s="16">
        <v>25700300</v>
      </c>
      <c r="F96" s="16">
        <v>25700300</v>
      </c>
      <c r="G96" s="24">
        <f>E96</f>
        <v>25700300</v>
      </c>
      <c r="H96" s="24">
        <f t="shared" si="20"/>
        <v>0</v>
      </c>
    </row>
    <row r="97" spans="1:8" ht="63.75" x14ac:dyDescent="0.2">
      <c r="A97" s="7"/>
      <c r="B97" s="7" t="s">
        <v>24</v>
      </c>
      <c r="C97" s="18"/>
      <c r="D97" s="3" t="s">
        <v>70</v>
      </c>
      <c r="E97" s="17">
        <v>36678825</v>
      </c>
      <c r="F97" s="17">
        <v>35995000</v>
      </c>
      <c r="G97" s="25">
        <f>F97</f>
        <v>35995000</v>
      </c>
      <c r="H97" s="25">
        <v>0</v>
      </c>
    </row>
    <row r="98" spans="1:8" s="2" customFormat="1" ht="25.5" x14ac:dyDescent="0.2">
      <c r="A98" s="4"/>
      <c r="B98" s="4" t="s">
        <v>38</v>
      </c>
      <c r="C98" s="18"/>
      <c r="D98" s="3" t="s">
        <v>71</v>
      </c>
      <c r="E98" s="16">
        <v>112488920.78</v>
      </c>
      <c r="F98" s="16">
        <v>137667145.5</v>
      </c>
      <c r="G98" s="24">
        <f>E98</f>
        <v>112488920.78</v>
      </c>
      <c r="H98" s="24">
        <f t="shared" si="20"/>
        <v>25178224.719999999</v>
      </c>
    </row>
    <row r="99" spans="1:8" ht="38.25" x14ac:dyDescent="0.2">
      <c r="A99" s="7"/>
      <c r="B99" s="7" t="s">
        <v>40</v>
      </c>
      <c r="C99" s="18"/>
      <c r="D99" s="3" t="s">
        <v>73</v>
      </c>
      <c r="E99" s="17">
        <v>495424322.11000001</v>
      </c>
      <c r="F99" s="17">
        <v>459615896.70999998</v>
      </c>
      <c r="G99" s="25">
        <f t="shared" ref="G99:G100" si="26">F99</f>
        <v>459615896.70999998</v>
      </c>
      <c r="H99" s="25">
        <v>0</v>
      </c>
    </row>
    <row r="100" spans="1:8" x14ac:dyDescent="0.2">
      <c r="A100" s="7"/>
      <c r="B100" s="7" t="s">
        <v>41</v>
      </c>
      <c r="C100" s="19"/>
      <c r="D100" s="3" t="s">
        <v>3</v>
      </c>
      <c r="E100" s="17">
        <v>8682579.3300000001</v>
      </c>
      <c r="F100" s="17"/>
      <c r="G100" s="25">
        <f t="shared" si="26"/>
        <v>0</v>
      </c>
      <c r="H100" s="25">
        <v>0</v>
      </c>
    </row>
    <row r="101" spans="1:8" s="2" customFormat="1" ht="25.5" x14ac:dyDescent="0.2">
      <c r="A101" s="14" t="s">
        <v>35</v>
      </c>
      <c r="B101" s="14"/>
      <c r="C101" s="14" t="s">
        <v>53</v>
      </c>
      <c r="D101" s="14" t="s">
        <v>54</v>
      </c>
      <c r="E101" s="26">
        <f t="shared" ref="E101:G101" si="27">SUM(E85:E100)</f>
        <v>9056557316.3199997</v>
      </c>
      <c r="F101" s="26">
        <f t="shared" si="27"/>
        <v>10038516400.700001</v>
      </c>
      <c r="G101" s="26">
        <f t="shared" si="27"/>
        <v>8975015469.9200001</v>
      </c>
      <c r="H101" s="26">
        <f>SUM(H85:H100)</f>
        <v>1063500930.7799999</v>
      </c>
    </row>
    <row r="102" spans="1:8" s="2" customFormat="1" ht="76.5" x14ac:dyDescent="0.2">
      <c r="A102" s="4" t="s">
        <v>27</v>
      </c>
      <c r="B102" s="4" t="s">
        <v>39</v>
      </c>
      <c r="C102" s="3" t="s">
        <v>56</v>
      </c>
      <c r="D102" s="3" t="s">
        <v>72</v>
      </c>
      <c r="E102" s="16">
        <v>1585034134.27</v>
      </c>
      <c r="F102" s="16">
        <v>1854625810</v>
      </c>
      <c r="G102" s="24">
        <f t="shared" ref="G101:G103" si="28">E102</f>
        <v>1585034134.27</v>
      </c>
      <c r="H102" s="24">
        <f t="shared" si="20"/>
        <v>269591675.73000002</v>
      </c>
    </row>
    <row r="103" spans="1:8" s="2" customFormat="1" ht="25.5" x14ac:dyDescent="0.2">
      <c r="A103" s="14" t="s">
        <v>36</v>
      </c>
      <c r="B103" s="14"/>
      <c r="C103" s="14" t="s">
        <v>53</v>
      </c>
      <c r="D103" s="14" t="s">
        <v>54</v>
      </c>
      <c r="E103" s="26">
        <f t="shared" ref="E103:G103" si="29">SUM(E102)</f>
        <v>1585034134.27</v>
      </c>
      <c r="F103" s="26">
        <f t="shared" si="29"/>
        <v>1854625810</v>
      </c>
      <c r="G103" s="26">
        <f t="shared" si="29"/>
        <v>1585034134.27</v>
      </c>
      <c r="H103" s="26">
        <f>SUM(H102)</f>
        <v>269591675.73000002</v>
      </c>
    </row>
    <row r="104" spans="1:8" ht="25.5" customHeight="1" x14ac:dyDescent="0.2">
      <c r="A104" s="7" t="s">
        <v>7</v>
      </c>
      <c r="B104" s="7" t="s">
        <v>1</v>
      </c>
      <c r="C104" s="23" t="s">
        <v>6</v>
      </c>
      <c r="D104" s="3" t="s">
        <v>57</v>
      </c>
      <c r="E104" s="17">
        <v>136354.5</v>
      </c>
      <c r="F104" s="17">
        <v>135254.5</v>
      </c>
      <c r="G104" s="25">
        <f>F104</f>
        <v>135254.5</v>
      </c>
      <c r="H104" s="25">
        <v>0</v>
      </c>
    </row>
    <row r="105" spans="1:8" s="2" customFormat="1" ht="25.5" x14ac:dyDescent="0.2">
      <c r="A105" s="4"/>
      <c r="B105" s="4" t="s">
        <v>8</v>
      </c>
      <c r="C105" s="30"/>
      <c r="D105" s="3" t="s">
        <v>58</v>
      </c>
      <c r="E105" s="16">
        <v>13829958</v>
      </c>
      <c r="F105" s="16">
        <v>14023477.6</v>
      </c>
      <c r="G105" s="24">
        <f t="shared" ref="G105:G107" si="30">E105</f>
        <v>13829958</v>
      </c>
      <c r="H105" s="24">
        <f t="shared" si="20"/>
        <v>193519.59999999963</v>
      </c>
    </row>
    <row r="106" spans="1:8" s="2" customFormat="1" ht="25.5" x14ac:dyDescent="0.2">
      <c r="A106" s="4"/>
      <c r="B106" s="4" t="s">
        <v>2</v>
      </c>
      <c r="C106" s="30"/>
      <c r="D106" s="3" t="s">
        <v>59</v>
      </c>
      <c r="E106" s="16">
        <v>3229865.34</v>
      </c>
      <c r="F106" s="16">
        <v>3904168</v>
      </c>
      <c r="G106" s="24">
        <f t="shared" si="30"/>
        <v>3229865.34</v>
      </c>
      <c r="H106" s="24">
        <f t="shared" si="20"/>
        <v>674302.66000000015</v>
      </c>
    </row>
    <row r="107" spans="1:8" s="2" customFormat="1" ht="38.25" x14ac:dyDescent="0.2">
      <c r="A107" s="4"/>
      <c r="B107" s="4" t="s">
        <v>9</v>
      </c>
      <c r="C107" s="30"/>
      <c r="D107" s="3" t="s">
        <v>60</v>
      </c>
      <c r="E107" s="16">
        <v>410210</v>
      </c>
      <c r="F107" s="16">
        <v>9600964.9600000009</v>
      </c>
      <c r="G107" s="24">
        <f t="shared" si="30"/>
        <v>410210</v>
      </c>
      <c r="H107" s="24">
        <f t="shared" si="20"/>
        <v>9190754.9600000009</v>
      </c>
    </row>
    <row r="108" spans="1:8" ht="38.25" x14ac:dyDescent="0.2">
      <c r="A108" s="7"/>
      <c r="B108" s="7" t="s">
        <v>18</v>
      </c>
      <c r="C108" s="30"/>
      <c r="D108" s="29" t="s">
        <v>62</v>
      </c>
      <c r="E108" s="17">
        <v>34830</v>
      </c>
      <c r="F108" s="17"/>
      <c r="G108" s="25">
        <f t="shared" ref="G108:G112" si="31">F108</f>
        <v>0</v>
      </c>
      <c r="H108" s="25">
        <v>0</v>
      </c>
    </row>
    <row r="109" spans="1:8" ht="38.25" x14ac:dyDescent="0.2">
      <c r="A109" s="7"/>
      <c r="B109" s="7" t="s">
        <v>19</v>
      </c>
      <c r="C109" s="30"/>
      <c r="D109" s="3" t="s">
        <v>63</v>
      </c>
      <c r="E109" s="17">
        <v>344593.01</v>
      </c>
      <c r="F109" s="17">
        <v>123200</v>
      </c>
      <c r="G109" s="25">
        <f t="shared" si="31"/>
        <v>123200</v>
      </c>
      <c r="H109" s="25">
        <v>0</v>
      </c>
    </row>
    <row r="110" spans="1:8" ht="51" x14ac:dyDescent="0.2">
      <c r="A110" s="7"/>
      <c r="B110" s="7" t="s">
        <v>22</v>
      </c>
      <c r="C110" s="30"/>
      <c r="D110" s="3" t="s">
        <v>64</v>
      </c>
      <c r="E110" s="17">
        <v>2495016.0199999996</v>
      </c>
      <c r="F110" s="17">
        <v>1345107.4700000002</v>
      </c>
      <c r="G110" s="25">
        <f t="shared" si="31"/>
        <v>1345107.4700000002</v>
      </c>
      <c r="H110" s="25">
        <v>0</v>
      </c>
    </row>
    <row r="111" spans="1:8" ht="51" x14ac:dyDescent="0.2">
      <c r="A111" s="7"/>
      <c r="B111" s="7" t="s">
        <v>21</v>
      </c>
      <c r="C111" s="30"/>
      <c r="D111" s="29" t="s">
        <v>65</v>
      </c>
      <c r="E111" s="17">
        <v>2357495.46</v>
      </c>
      <c r="F111" s="17">
        <v>2335582.2000000002</v>
      </c>
      <c r="G111" s="25">
        <f t="shared" si="31"/>
        <v>2335582.2000000002</v>
      </c>
      <c r="H111" s="25">
        <v>0</v>
      </c>
    </row>
    <row r="112" spans="1:8" ht="63.75" x14ac:dyDescent="0.2">
      <c r="A112" s="7"/>
      <c r="B112" s="7" t="s">
        <v>10</v>
      </c>
      <c r="C112" s="30"/>
      <c r="D112" s="3" t="s">
        <v>66</v>
      </c>
      <c r="E112" s="17">
        <v>446929866</v>
      </c>
      <c r="F112" s="17">
        <v>330171247</v>
      </c>
      <c r="G112" s="25">
        <f t="shared" si="31"/>
        <v>330171247</v>
      </c>
      <c r="H112" s="25">
        <v>0</v>
      </c>
    </row>
    <row r="113" spans="1:8" s="2" customFormat="1" ht="38.25" x14ac:dyDescent="0.2">
      <c r="A113" s="4"/>
      <c r="B113" s="4" t="s">
        <v>26</v>
      </c>
      <c r="C113" s="30"/>
      <c r="D113" s="3" t="s">
        <v>67</v>
      </c>
      <c r="E113" s="16">
        <v>18103700</v>
      </c>
      <c r="F113" s="16">
        <v>18103700</v>
      </c>
      <c r="G113" s="24">
        <f>E113</f>
        <v>18103700</v>
      </c>
      <c r="H113" s="24">
        <f t="shared" si="20"/>
        <v>0</v>
      </c>
    </row>
    <row r="114" spans="1:8" ht="25.5" x14ac:dyDescent="0.2">
      <c r="A114" s="7"/>
      <c r="B114" s="7" t="s">
        <v>25</v>
      </c>
      <c r="C114" s="30"/>
      <c r="D114" s="3" t="s">
        <v>68</v>
      </c>
      <c r="E114" s="17">
        <v>761143700</v>
      </c>
      <c r="F114" s="17">
        <v>474960700</v>
      </c>
      <c r="G114" s="25">
        <f t="shared" ref="G114:G119" si="32">F114</f>
        <v>474960700</v>
      </c>
      <c r="H114" s="25">
        <v>0</v>
      </c>
    </row>
    <row r="115" spans="1:8" ht="38.25" x14ac:dyDescent="0.2">
      <c r="A115" s="7"/>
      <c r="B115" s="7" t="s">
        <v>13</v>
      </c>
      <c r="C115" s="30"/>
      <c r="D115" s="3" t="s">
        <v>69</v>
      </c>
      <c r="E115" s="17">
        <v>2952370292.25</v>
      </c>
      <c r="F115" s="17">
        <v>1551895619.1599998</v>
      </c>
      <c r="G115" s="25">
        <f t="shared" si="32"/>
        <v>1551895619.1599998</v>
      </c>
      <c r="H115" s="25">
        <v>0</v>
      </c>
    </row>
    <row r="116" spans="1:8" ht="63.75" x14ac:dyDescent="0.2">
      <c r="A116" s="7"/>
      <c r="B116" s="7" t="s">
        <v>24</v>
      </c>
      <c r="C116" s="30"/>
      <c r="D116" s="3" t="s">
        <v>70</v>
      </c>
      <c r="E116" s="17">
        <v>16044149.32</v>
      </c>
      <c r="F116" s="17">
        <v>15102107.5</v>
      </c>
      <c r="G116" s="25">
        <f t="shared" si="32"/>
        <v>15102107.5</v>
      </c>
      <c r="H116" s="25">
        <v>0</v>
      </c>
    </row>
    <row r="117" spans="1:8" ht="25.5" x14ac:dyDescent="0.2">
      <c r="A117" s="7"/>
      <c r="B117" s="7" t="s">
        <v>38</v>
      </c>
      <c r="C117" s="30"/>
      <c r="D117" s="3" t="s">
        <v>71</v>
      </c>
      <c r="E117" s="17">
        <v>7510.75</v>
      </c>
      <c r="F117" s="17">
        <v>7400</v>
      </c>
      <c r="G117" s="25">
        <f t="shared" si="32"/>
        <v>7400</v>
      </c>
      <c r="H117" s="25">
        <v>0</v>
      </c>
    </row>
    <row r="118" spans="1:8" ht="76.5" x14ac:dyDescent="0.2">
      <c r="A118" s="7"/>
      <c r="B118" s="7" t="s">
        <v>39</v>
      </c>
      <c r="C118" s="30"/>
      <c r="D118" s="3" t="s">
        <v>72</v>
      </c>
      <c r="E118" s="17">
        <v>49000</v>
      </c>
      <c r="F118" s="17">
        <v>46000</v>
      </c>
      <c r="G118" s="25">
        <f t="shared" si="32"/>
        <v>46000</v>
      </c>
      <c r="H118" s="25">
        <v>0</v>
      </c>
    </row>
    <row r="119" spans="1:8" ht="38.25" x14ac:dyDescent="0.2">
      <c r="A119" s="7"/>
      <c r="B119" s="7" t="s">
        <v>40</v>
      </c>
      <c r="C119" s="30"/>
      <c r="D119" s="3" t="s">
        <v>73</v>
      </c>
      <c r="E119" s="17">
        <v>110950</v>
      </c>
      <c r="F119" s="17">
        <v>97727</v>
      </c>
      <c r="G119" s="25">
        <f t="shared" si="32"/>
        <v>97727</v>
      </c>
      <c r="H119" s="25">
        <v>0</v>
      </c>
    </row>
    <row r="120" spans="1:8" s="2" customFormat="1" x14ac:dyDescent="0.2">
      <c r="A120" s="4"/>
      <c r="B120" s="4" t="s">
        <v>41</v>
      </c>
      <c r="C120" s="31"/>
      <c r="D120" s="3" t="s">
        <v>3</v>
      </c>
      <c r="E120" s="16">
        <v>618329480.87</v>
      </c>
      <c r="F120" s="16">
        <v>698173000</v>
      </c>
      <c r="G120" s="24">
        <f>E120</f>
        <v>618329480.87</v>
      </c>
      <c r="H120" s="24">
        <f t="shared" si="20"/>
        <v>79843519.129999995</v>
      </c>
    </row>
    <row r="121" spans="1:8" ht="18.75" customHeight="1" x14ac:dyDescent="0.2">
      <c r="A121" s="8" t="s">
        <v>37</v>
      </c>
      <c r="B121" s="8"/>
      <c r="C121" s="14" t="s">
        <v>53</v>
      </c>
      <c r="D121" s="14" t="s">
        <v>54</v>
      </c>
      <c r="E121" s="27">
        <f t="shared" ref="E121:G121" si="33">SUM(E104:E120)</f>
        <v>4835926971.5200005</v>
      </c>
      <c r="F121" s="27">
        <f t="shared" si="33"/>
        <v>3120025255.3899999</v>
      </c>
      <c r="G121" s="27">
        <f t="shared" si="33"/>
        <v>3030123159.04</v>
      </c>
      <c r="H121" s="27">
        <f>SUM(H104:H120)</f>
        <v>89902096.349999994</v>
      </c>
    </row>
    <row r="122" spans="1:8" ht="13.5" x14ac:dyDescent="0.2">
      <c r="A122" s="12" t="s">
        <v>29</v>
      </c>
      <c r="B122" s="13"/>
      <c r="C122" s="12" t="s">
        <v>52</v>
      </c>
      <c r="D122" s="13"/>
      <c r="E122" s="27">
        <f t="shared" ref="E122:F122" si="34">E121+E103+E101+E84+E66+E55+E43+E24</f>
        <v>54338837091.190002</v>
      </c>
      <c r="F122" s="27">
        <f t="shared" si="34"/>
        <v>51939633896.160004</v>
      </c>
      <c r="G122" s="27">
        <f>G121+G103+G101+G84+G66+G55+G43+G24</f>
        <v>49551403446.330002</v>
      </c>
      <c r="H122" s="27">
        <f>H121+H103+H101+H84+H66+H55+H43+H24</f>
        <v>2388230449.8299999</v>
      </c>
    </row>
    <row r="124" spans="1:8" x14ac:dyDescent="0.2">
      <c r="F124" s="1"/>
    </row>
  </sheetData>
  <autoFilter ref="A5:H122"/>
  <mergeCells count="18">
    <mergeCell ref="C122:D122"/>
    <mergeCell ref="C67:C83"/>
    <mergeCell ref="C85:C100"/>
    <mergeCell ref="C104:C120"/>
    <mergeCell ref="A122:B122"/>
    <mergeCell ref="A1:H1"/>
    <mergeCell ref="C3:C5"/>
    <mergeCell ref="D3:D5"/>
    <mergeCell ref="C6:C23"/>
    <mergeCell ref="C25:C42"/>
    <mergeCell ref="C44:C54"/>
    <mergeCell ref="C56:C65"/>
    <mergeCell ref="F3:H3"/>
    <mergeCell ref="F4:F5"/>
    <mergeCell ref="G4:H4"/>
    <mergeCell ref="E3:E5"/>
    <mergeCell ref="B3:B5"/>
    <mergeCell ref="A3:A5"/>
  </mergeCells>
  <pageMargins left="0.39370078740157483" right="0.43307086614173229" top="0.47244094488188981" bottom="0.51181102362204722" header="0.31496062992125984" footer="0.31496062992125984"/>
  <pageSetup paperSize="9"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2016-03-17T14:17:20Z</dcterms:modified>
</cp:coreProperties>
</file>